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4235" windowHeight="6165"/>
  </bookViews>
  <sheets>
    <sheet name="Пенсии ФСД ЕДВ" sheetId="1" r:id="rId1"/>
  </sheets>
  <calcPr calcId="144525"/>
</workbook>
</file>

<file path=xl/calcChain.xml><?xml version="1.0" encoding="utf-8"?>
<calcChain xmlns="http://schemas.openxmlformats.org/spreadsheetml/2006/main">
  <c r="H30" i="1" l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29" i="1" l="1"/>
  <c r="G34" i="1" s="1"/>
  <c r="L8" i="1" l="1"/>
  <c r="J8" i="1"/>
  <c r="I8" i="1"/>
  <c r="B32" i="1"/>
  <c r="E24" i="1" l="1"/>
  <c r="H24" i="1" s="1"/>
  <c r="H29" i="1" s="1"/>
  <c r="C33" i="1" l="1"/>
  <c r="D33" i="1"/>
  <c r="E33" i="1"/>
  <c r="C29" i="1"/>
  <c r="D29" i="1"/>
  <c r="E29" i="1"/>
  <c r="H32" i="1"/>
  <c r="H31" i="1"/>
  <c r="H33" i="1" l="1"/>
  <c r="J28" i="1"/>
  <c r="L28" i="1"/>
  <c r="I28" i="1"/>
  <c r="K28" i="1"/>
  <c r="M28" i="1"/>
  <c r="I27" i="1"/>
  <c r="K27" i="1"/>
  <c r="M27" i="1"/>
  <c r="J27" i="1"/>
  <c r="L27" i="1"/>
  <c r="J26" i="1"/>
  <c r="L26" i="1"/>
  <c r="I26" i="1"/>
  <c r="K26" i="1"/>
  <c r="M26" i="1"/>
  <c r="I30" i="1"/>
  <c r="K30" i="1"/>
  <c r="M30" i="1"/>
  <c r="J30" i="1"/>
  <c r="L30" i="1"/>
  <c r="J25" i="1"/>
  <c r="L25" i="1"/>
  <c r="I25" i="1"/>
  <c r="K25" i="1"/>
  <c r="M25" i="1"/>
  <c r="I24" i="1"/>
  <c r="K24" i="1"/>
  <c r="M24" i="1"/>
  <c r="J24" i="1"/>
  <c r="L24" i="1"/>
  <c r="J23" i="1"/>
  <c r="L23" i="1"/>
  <c r="I23" i="1"/>
  <c r="K23" i="1"/>
  <c r="M23" i="1"/>
  <c r="D34" i="1"/>
  <c r="I32" i="1"/>
  <c r="K32" i="1"/>
  <c r="M32" i="1"/>
  <c r="J32" i="1"/>
  <c r="L32" i="1"/>
  <c r="J22" i="1"/>
  <c r="L22" i="1"/>
  <c r="I22" i="1"/>
  <c r="K22" i="1"/>
  <c r="M22" i="1"/>
  <c r="I21" i="1"/>
  <c r="K21" i="1"/>
  <c r="J21" i="1"/>
  <c r="L21" i="1"/>
  <c r="M21" i="1"/>
  <c r="I20" i="1"/>
  <c r="K20" i="1"/>
  <c r="M20" i="1"/>
  <c r="J20" i="1"/>
  <c r="L20" i="1"/>
  <c r="I19" i="1"/>
  <c r="K19" i="1"/>
  <c r="M19" i="1"/>
  <c r="J19" i="1"/>
  <c r="L19" i="1"/>
  <c r="J18" i="1"/>
  <c r="L18" i="1"/>
  <c r="I18" i="1"/>
  <c r="K18" i="1"/>
  <c r="M18" i="1"/>
  <c r="J17" i="1"/>
  <c r="L17" i="1"/>
  <c r="I17" i="1"/>
  <c r="K17" i="1"/>
  <c r="M17" i="1"/>
  <c r="J16" i="1"/>
  <c r="L16" i="1"/>
  <c r="I16" i="1"/>
  <c r="K16" i="1"/>
  <c r="M16" i="1"/>
  <c r="J15" i="1"/>
  <c r="L15" i="1"/>
  <c r="I15" i="1"/>
  <c r="K15" i="1"/>
  <c r="M15" i="1"/>
  <c r="I14" i="1"/>
  <c r="K14" i="1"/>
  <c r="M14" i="1"/>
  <c r="J14" i="1"/>
  <c r="L14" i="1"/>
  <c r="J13" i="1"/>
  <c r="L13" i="1"/>
  <c r="I13" i="1"/>
  <c r="K13" i="1"/>
  <c r="M13" i="1"/>
  <c r="I31" i="1"/>
  <c r="K31" i="1"/>
  <c r="M31" i="1"/>
  <c r="J31" i="1"/>
  <c r="L31" i="1"/>
  <c r="J12" i="1"/>
  <c r="L12" i="1"/>
  <c r="I12" i="1"/>
  <c r="K12" i="1"/>
  <c r="M12" i="1"/>
  <c r="I11" i="1"/>
  <c r="K11" i="1"/>
  <c r="M11" i="1"/>
  <c r="J11" i="1"/>
  <c r="L11" i="1"/>
  <c r="J10" i="1"/>
  <c r="L10" i="1"/>
  <c r="I10" i="1"/>
  <c r="K10" i="1"/>
  <c r="M10" i="1"/>
  <c r="J9" i="1"/>
  <c r="L9" i="1"/>
  <c r="I9" i="1"/>
  <c r="K9" i="1"/>
  <c r="M9" i="1"/>
  <c r="K8" i="1"/>
  <c r="M8" i="1"/>
  <c r="E34" i="1"/>
  <c r="C34" i="1"/>
  <c r="B29" i="1"/>
  <c r="F29" i="1"/>
  <c r="F34" i="1" s="1"/>
  <c r="B33" i="1"/>
  <c r="I29" i="1" l="1"/>
  <c r="K29" i="1"/>
  <c r="M29" i="1"/>
  <c r="J29" i="1"/>
  <c r="L29" i="1"/>
  <c r="B34" i="1"/>
  <c r="K33" i="1" l="1"/>
  <c r="M33" i="1"/>
  <c r="J33" i="1"/>
  <c r="L33" i="1"/>
  <c r="H34" i="1"/>
  <c r="L34" i="1" s="1"/>
  <c r="I33" i="1"/>
  <c r="J34" i="1" l="1"/>
  <c r="I34" i="1"/>
  <c r="K34" i="1"/>
  <c r="M34" i="1"/>
</calcChain>
</file>

<file path=xl/sharedStrings.xml><?xml version="1.0" encoding="utf-8"?>
<sst xmlns="http://schemas.openxmlformats.org/spreadsheetml/2006/main" count="37" uniqueCount="37">
  <si>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</si>
  <si>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</si>
  <si>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</si>
  <si>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</si>
  <si>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</si>
  <si>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</si>
  <si>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</si>
  <si>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</si>
  <si>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</si>
  <si>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</si>
  <si>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</si>
  <si>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</si>
  <si>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</si>
  <si>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</si>
  <si>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</si>
  <si>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</si>
  <si>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</si>
  <si>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</si>
  <si>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</si>
  <si>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</si>
  <si>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</si>
  <si>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</si>
  <si>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</si>
  <si>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</si>
  <si>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</si>
  <si>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</si>
  <si>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</si>
  <si>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</si>
  <si>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</si>
  <si>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Выплаты по МСК</t>
  </si>
  <si>
    <t>Пенсионное обеспечение</t>
  </si>
  <si>
    <t>ЕДВ</t>
  </si>
  <si>
    <t>Единовременная выплата пенсионерам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</si>
  <si>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</t>
    </r>
  </si>
  <si>
    <t>(руб.)</t>
  </si>
  <si>
    <t>Выплачено пенсий , ФСД и других выплат социального характера 2019 год</t>
  </si>
  <si>
    <t>Выплаты правопреемникам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</si>
</sst>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1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5" fillId="0" borderId="1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vertical="center"/>
    </xf>
    <xf numFmtId="4" fontId="5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M40"/>
  <sheetViews>
    <sheetView tabSelected="1" zoomScaleNormal="100" workbookViewId="0">
      <selection activeCell="G8" sqref="G8"/>
    </sheetView>
  </sheetViews>
  <sheetFormatPr defaultRowHeight="15" x14ac:dyDescent="0.25"/>
  <cols>
    <col min="1" max="1" width="24.140625" style="5" customWidth="1"/>
    <col min="2" max="2" width="19.85546875" style="9" customWidth="1"/>
    <col min="3" max="5" width="21.42578125" style="9" customWidth="1"/>
    <col min="6" max="6" width="17.140625" style="9" customWidth="1"/>
    <col min="7" max="7" width="18.85546875" style="9" customWidth="1"/>
    <col min="8" max="8" width="19.28515625" style="9" customWidth="1"/>
    <col min="9" max="9" width="16.28515625" style="6" bestFit="1" customWidth="1"/>
    <col min="10" max="16384" width="9.140625" style="6"/>
  </cols>
  <sheetData>
    <row r="2" spans="1:13" ht="17.25" x14ac:dyDescent="0.25">
      <c r="F2" s="12"/>
      <c r="G2" s="12"/>
    </row>
    <row r="3" spans="1:13" ht="17.25" customHeight="1" x14ac:dyDescent="0.25">
      <c r="A3" s="39" t="s">
        <v>35</v>
      </c>
      <c r="B3" s="39"/>
      <c r="C3" s="39"/>
      <c r="D3" s="39"/>
      <c r="E3" s="39"/>
      <c r="F3" s="39"/>
      <c r="G3" s="39"/>
      <c r="H3" s="39"/>
    </row>
    <row r="4" spans="1:13" ht="17.25" customHeight="1" x14ac:dyDescent="0.25">
      <c r="B4" s="40"/>
      <c r="C4" s="40"/>
      <c r="D4" s="40"/>
      <c r="E4" s="40"/>
      <c r="F4" s="40"/>
      <c r="G4" s="36"/>
    </row>
    <row r="5" spans="1:13" ht="17.25" x14ac:dyDescent="0.25">
      <c r="F5" s="12"/>
      <c r="G5" s="12"/>
    </row>
    <row r="6" spans="1:13" ht="18" thickBot="1" x14ac:dyDescent="0.3">
      <c r="F6" s="12"/>
      <c r="G6" s="12"/>
      <c r="H6" s="32" t="s">
        <v>34</v>
      </c>
    </row>
    <row r="7" spans="1:13" ht="45.75" customHeight="1" x14ac:dyDescent="0.25">
      <c r="A7" s="20" t="s">
        <v>28</v>
      </c>
      <c r="B7" s="25" t="s">
        <v>30</v>
      </c>
      <c r="C7" s="21" t="s">
        <v>31</v>
      </c>
      <c r="D7" s="21" t="s">
        <v>32</v>
      </c>
      <c r="E7" s="21" t="s">
        <v>33</v>
      </c>
      <c r="F7" s="21" t="s">
        <v>29</v>
      </c>
      <c r="G7" s="21" t="s">
        <v>36</v>
      </c>
      <c r="H7" s="22" t="s">
        <v>25</v>
      </c>
    </row>
    <row r="8" spans="1:13" s="7" customFormat="1" ht="15.75" x14ac:dyDescent="0.25">
      <c r="A8" s="3" t="s">
        <v>1</v>
      </c>
      <c r="B8" s="4">
        <v>1427337577.8299999</v>
      </c>
      <c r="C8" s="13">
        <v>68782978.420000002</v>
      </c>
      <c r="D8" s="13">
        <v>6022353.9299999997</v>
      </c>
      <c r="E8" s="13">
        <v>4589343.13</v>
      </c>
      <c r="F8" s="13">
        <v>34838681.149999999</v>
      </c>
      <c r="G8" s="13">
        <v>345273.84</v>
      </c>
      <c r="H8" s="34">
        <f>SUM(B8:G8)</f>
        <v>1541916208.3000002</v>
      </c>
      <c r="I8" s="33">
        <f>B8/$H8</f>
        <v>0.92569075423603853</v>
      </c>
      <c r="J8" s="33">
        <f>C8/$H8</f>
        <v>4.4608765411341574E-2</v>
      </c>
      <c r="K8" s="33">
        <f>D8/$H8</f>
        <v>3.9057595332237867E-3</v>
      </c>
      <c r="L8" s="33">
        <f>E8/$H8</f>
        <v>2.9763894466482465E-3</v>
      </c>
      <c r="M8" s="33">
        <f>F8/$H8</f>
        <v>2.259440620862951E-2</v>
      </c>
    </row>
    <row r="9" spans="1:13" s="7" customFormat="1" ht="15.75" x14ac:dyDescent="0.25">
      <c r="A9" s="1" t="s">
        <v>2</v>
      </c>
      <c r="B9" s="2">
        <v>578752308.92999995</v>
      </c>
      <c r="C9" s="14">
        <v>18779919.84</v>
      </c>
      <c r="D9" s="14">
        <v>2107174.39</v>
      </c>
      <c r="E9" s="14">
        <v>2317340.9</v>
      </c>
      <c r="F9" s="14"/>
      <c r="G9" s="14">
        <v>365722.51</v>
      </c>
      <c r="H9" s="34">
        <f t="shared" ref="H9:H28" si="0">SUM(B9:G9)</f>
        <v>602322466.56999993</v>
      </c>
      <c r="I9" s="33">
        <f t="shared" ref="I9:I34" si="1">B9/$H9</f>
        <v>0.96086787568422749</v>
      </c>
      <c r="J9" s="33">
        <f t="shared" ref="J9:J34" si="2">C9/$H9</f>
        <v>3.117917873285482E-2</v>
      </c>
      <c r="K9" s="33">
        <f t="shared" ref="K9:K34" si="3">D9/$H9</f>
        <v>3.4984157273753483E-3</v>
      </c>
      <c r="L9" s="33">
        <f t="shared" ref="L9:L34" si="4">E9/$H9</f>
        <v>3.8473426256144575E-3</v>
      </c>
      <c r="M9" s="33">
        <f t="shared" ref="M9:M34" si="5">F9/$H9</f>
        <v>0</v>
      </c>
    </row>
    <row r="10" spans="1:13" s="7" customFormat="1" ht="15.75" x14ac:dyDescent="0.25">
      <c r="A10" s="1" t="s">
        <v>3</v>
      </c>
      <c r="B10" s="2">
        <v>1054209731.3200001</v>
      </c>
      <c r="C10" s="14">
        <v>60035254.170000002</v>
      </c>
      <c r="D10" s="14">
        <v>1937138.13</v>
      </c>
      <c r="E10" s="14"/>
      <c r="F10" s="14">
        <v>26301462.57</v>
      </c>
      <c r="G10" s="14">
        <v>453318.88</v>
      </c>
      <c r="H10" s="34">
        <f t="shared" si="0"/>
        <v>1142936905.0700002</v>
      </c>
      <c r="I10" s="33">
        <f t="shared" si="1"/>
        <v>0.92236914097671385</v>
      </c>
      <c r="J10" s="33">
        <f t="shared" si="2"/>
        <v>5.2527181425052583E-2</v>
      </c>
      <c r="K10" s="33">
        <f t="shared" si="3"/>
        <v>1.6948775749623362E-3</v>
      </c>
      <c r="L10" s="33">
        <f t="shared" si="4"/>
        <v>0</v>
      </c>
      <c r="M10" s="33">
        <f t="shared" si="5"/>
        <v>2.3012173684591228E-2</v>
      </c>
    </row>
    <row r="11" spans="1:13" s="7" customFormat="1" ht="15.75" x14ac:dyDescent="0.25">
      <c r="A11" s="1" t="s">
        <v>4</v>
      </c>
      <c r="B11" s="2">
        <v>1051816234.42</v>
      </c>
      <c r="C11" s="14">
        <v>67926678.810000002</v>
      </c>
      <c r="D11" s="14">
        <v>1389717.66</v>
      </c>
      <c r="E11" s="14">
        <v>97280.78</v>
      </c>
      <c r="F11" s="14">
        <v>31443994.41</v>
      </c>
      <c r="G11" s="14">
        <v>296525.28000000003</v>
      </c>
      <c r="H11" s="34">
        <f t="shared" si="0"/>
        <v>1152970431.3600001</v>
      </c>
      <c r="I11" s="33">
        <f t="shared" si="1"/>
        <v>0.91226644310324378</v>
      </c>
      <c r="J11" s="33">
        <f t="shared" si="2"/>
        <v>5.8914502022290607E-2</v>
      </c>
      <c r="K11" s="33">
        <f t="shared" si="3"/>
        <v>1.205336773780696E-3</v>
      </c>
      <c r="L11" s="33">
        <f t="shared" si="4"/>
        <v>8.4374045815946281E-5</v>
      </c>
      <c r="M11" s="33">
        <f t="shared" si="5"/>
        <v>2.7272160286807928E-2</v>
      </c>
    </row>
    <row r="12" spans="1:13" s="7" customFormat="1" ht="15.75" x14ac:dyDescent="0.25">
      <c r="A12" s="1" t="s">
        <v>5</v>
      </c>
      <c r="B12" s="2">
        <v>601611214.09000003</v>
      </c>
      <c r="C12" s="14">
        <v>39462912.719999999</v>
      </c>
      <c r="D12" s="14">
        <v>1761107.52</v>
      </c>
      <c r="E12" s="14"/>
      <c r="F12" s="14">
        <v>0</v>
      </c>
      <c r="G12" s="14">
        <v>21296.27</v>
      </c>
      <c r="H12" s="34">
        <f t="shared" si="0"/>
        <v>642856530.60000002</v>
      </c>
      <c r="I12" s="33">
        <f t="shared" si="1"/>
        <v>0.93584055765676932</v>
      </c>
      <c r="J12" s="33">
        <f t="shared" si="2"/>
        <v>6.1386811584799347E-2</v>
      </c>
      <c r="K12" s="33">
        <f t="shared" si="3"/>
        <v>2.7395031957695103E-3</v>
      </c>
      <c r="L12" s="33">
        <f t="shared" si="4"/>
        <v>0</v>
      </c>
      <c r="M12" s="33">
        <f t="shared" si="5"/>
        <v>0</v>
      </c>
    </row>
    <row r="13" spans="1:13" s="7" customFormat="1" ht="15.75" x14ac:dyDescent="0.25">
      <c r="A13" s="1" t="s">
        <v>6</v>
      </c>
      <c r="B13" s="2">
        <v>2158235800.75</v>
      </c>
      <c r="C13" s="14">
        <v>116713589.47</v>
      </c>
      <c r="D13" s="14">
        <v>5245306.5999999996</v>
      </c>
      <c r="E13" s="14">
        <v>76031</v>
      </c>
      <c r="F13" s="14">
        <v>61351192.75</v>
      </c>
      <c r="G13" s="14">
        <v>1191801.3899999999</v>
      </c>
      <c r="H13" s="34">
        <f t="shared" si="0"/>
        <v>2342813721.9599996</v>
      </c>
      <c r="I13" s="33">
        <f t="shared" si="1"/>
        <v>0.92121528080534654</v>
      </c>
      <c r="J13" s="33">
        <f t="shared" si="2"/>
        <v>4.9817699280144789E-2</v>
      </c>
      <c r="K13" s="33">
        <f t="shared" si="3"/>
        <v>2.2388918721253574E-3</v>
      </c>
      <c r="L13" s="33">
        <f t="shared" si="4"/>
        <v>3.2452857556422548E-5</v>
      </c>
      <c r="M13" s="33">
        <f t="shared" si="5"/>
        <v>2.6186970041593212E-2</v>
      </c>
    </row>
    <row r="14" spans="1:13" s="7" customFormat="1" ht="15.75" x14ac:dyDescent="0.25">
      <c r="A14" s="1" t="s">
        <v>7</v>
      </c>
      <c r="B14" s="2">
        <v>1219004189.5899999</v>
      </c>
      <c r="C14" s="14">
        <v>93825162.290000007</v>
      </c>
      <c r="D14" s="14">
        <v>4704024.1900000004</v>
      </c>
      <c r="E14" s="14"/>
      <c r="F14" s="14">
        <v>34141808.229999997</v>
      </c>
      <c r="G14" s="14">
        <v>873917.98</v>
      </c>
      <c r="H14" s="34">
        <f t="shared" si="0"/>
        <v>1352549102.28</v>
      </c>
      <c r="I14" s="33">
        <f t="shared" si="1"/>
        <v>0.90126427760376127</v>
      </c>
      <c r="J14" s="33">
        <f t="shared" si="2"/>
        <v>6.9369135753991021E-2</v>
      </c>
      <c r="K14" s="33">
        <f t="shared" si="3"/>
        <v>3.4778953178634321E-3</v>
      </c>
      <c r="L14" s="33">
        <f t="shared" si="4"/>
        <v>0</v>
      </c>
      <c r="M14" s="33">
        <f t="shared" si="5"/>
        <v>2.5242564704266151E-2</v>
      </c>
    </row>
    <row r="15" spans="1:13" s="7" customFormat="1" ht="15.75" x14ac:dyDescent="0.25">
      <c r="A15" s="1" t="s">
        <v>8</v>
      </c>
      <c r="B15" s="2">
        <v>1339819297.3900001</v>
      </c>
      <c r="C15" s="14">
        <v>84380712.609999999</v>
      </c>
      <c r="D15" s="14">
        <v>3402799.36</v>
      </c>
      <c r="E15" s="14">
        <v>209833.68</v>
      </c>
      <c r="F15" s="14">
        <v>37905292.520000003</v>
      </c>
      <c r="G15" s="14">
        <v>498617.73</v>
      </c>
      <c r="H15" s="34">
        <f t="shared" si="0"/>
        <v>1466216553.29</v>
      </c>
      <c r="I15" s="33">
        <f t="shared" si="1"/>
        <v>0.9137935964395022</v>
      </c>
      <c r="J15" s="33">
        <f t="shared" si="2"/>
        <v>5.7549965876909935E-2</v>
      </c>
      <c r="K15" s="33">
        <f t="shared" si="3"/>
        <v>2.3208027166004633E-3</v>
      </c>
      <c r="L15" s="33">
        <f t="shared" si="4"/>
        <v>1.4311233871228666E-4</v>
      </c>
      <c r="M15" s="33">
        <f t="shared" si="5"/>
        <v>2.5852451627930019E-2</v>
      </c>
    </row>
    <row r="16" spans="1:13" s="7" customFormat="1" ht="15.75" x14ac:dyDescent="0.25">
      <c r="A16" s="1" t="s">
        <v>9</v>
      </c>
      <c r="B16" s="2">
        <v>3037654525.3099999</v>
      </c>
      <c r="C16" s="14">
        <v>150567661.13999999</v>
      </c>
      <c r="D16" s="14">
        <v>6523630.79</v>
      </c>
      <c r="E16" s="14">
        <v>20390</v>
      </c>
      <c r="F16" s="14">
        <v>82861390.819999993</v>
      </c>
      <c r="G16" s="14">
        <v>1998173.61</v>
      </c>
      <c r="H16" s="34">
        <f t="shared" si="0"/>
        <v>3279625771.6700001</v>
      </c>
      <c r="I16" s="33">
        <f t="shared" si="1"/>
        <v>0.92621986067733963</v>
      </c>
      <c r="J16" s="33">
        <f t="shared" si="2"/>
        <v>4.5910012794944666E-2</v>
      </c>
      <c r="K16" s="33">
        <f t="shared" si="3"/>
        <v>1.9891387750249744E-3</v>
      </c>
      <c r="L16" s="33">
        <f t="shared" si="4"/>
        <v>6.2171727567616107E-6</v>
      </c>
      <c r="M16" s="33">
        <f t="shared" si="5"/>
        <v>2.5265501794677812E-2</v>
      </c>
    </row>
    <row r="17" spans="1:13" s="7" customFormat="1" ht="15.75" x14ac:dyDescent="0.25">
      <c r="A17" s="1" t="s">
        <v>10</v>
      </c>
      <c r="B17" s="2">
        <v>727431018.00999999</v>
      </c>
      <c r="C17" s="14">
        <v>41273756.25</v>
      </c>
      <c r="D17" s="14">
        <v>2250833.71</v>
      </c>
      <c r="E17" s="14"/>
      <c r="F17" s="14">
        <v>13791824.699999999</v>
      </c>
      <c r="G17" s="14">
        <v>58760.55</v>
      </c>
      <c r="H17" s="34">
        <f t="shared" si="0"/>
        <v>784806193.22000003</v>
      </c>
      <c r="I17" s="33">
        <f t="shared" si="1"/>
        <v>0.9268925555052081</v>
      </c>
      <c r="J17" s="33">
        <f t="shared" si="2"/>
        <v>5.2591017510523107E-2</v>
      </c>
      <c r="K17" s="33">
        <f t="shared" si="3"/>
        <v>2.8680121658635244E-3</v>
      </c>
      <c r="L17" s="33">
        <f t="shared" si="4"/>
        <v>0</v>
      </c>
      <c r="M17" s="33">
        <f t="shared" si="5"/>
        <v>1.7573542129443696E-2</v>
      </c>
    </row>
    <row r="18" spans="1:13" s="7" customFormat="1" ht="15.75" x14ac:dyDescent="0.25">
      <c r="A18" s="1" t="s">
        <v>11</v>
      </c>
      <c r="B18" s="2">
        <v>851500913.40999997</v>
      </c>
      <c r="C18" s="14">
        <v>41802717.469999999</v>
      </c>
      <c r="D18" s="14">
        <v>2591237.14</v>
      </c>
      <c r="E18" s="14">
        <v>3057338.19</v>
      </c>
      <c r="F18" s="14">
        <v>16292453.949999999</v>
      </c>
      <c r="G18" s="14">
        <v>141747.84</v>
      </c>
      <c r="H18" s="34">
        <f t="shared" si="0"/>
        <v>915386408.00000012</v>
      </c>
      <c r="I18" s="33">
        <f t="shared" si="1"/>
        <v>0.9302092602296973</v>
      </c>
      <c r="J18" s="33">
        <f t="shared" si="2"/>
        <v>4.5666744780855424E-2</v>
      </c>
      <c r="K18" s="33">
        <f t="shared" si="3"/>
        <v>2.8307577186573213E-3</v>
      </c>
      <c r="L18" s="33">
        <f t="shared" si="4"/>
        <v>3.3399427425188505E-3</v>
      </c>
      <c r="M18" s="33">
        <f t="shared" si="5"/>
        <v>1.7798444250004635E-2</v>
      </c>
    </row>
    <row r="19" spans="1:13" s="7" customFormat="1" ht="15.75" x14ac:dyDescent="0.25">
      <c r="A19" s="1" t="s">
        <v>12</v>
      </c>
      <c r="B19" s="2">
        <v>1349172265.0899999</v>
      </c>
      <c r="C19" s="14">
        <v>97608535.680000007</v>
      </c>
      <c r="D19" s="14">
        <v>4120727.87</v>
      </c>
      <c r="E19" s="14">
        <v>4428</v>
      </c>
      <c r="F19" s="14">
        <v>65276570.640000001</v>
      </c>
      <c r="G19" s="14">
        <v>738460.52</v>
      </c>
      <c r="H19" s="34">
        <f t="shared" si="0"/>
        <v>1516920987.8</v>
      </c>
      <c r="I19" s="33">
        <f t="shared" si="1"/>
        <v>0.8894149899308289</v>
      </c>
      <c r="J19" s="33">
        <f t="shared" si="2"/>
        <v>6.4346486379334947E-2</v>
      </c>
      <c r="K19" s="33">
        <f t="shared" si="3"/>
        <v>2.716507915139547E-3</v>
      </c>
      <c r="L19" s="33">
        <f t="shared" si="4"/>
        <v>2.9190709572961716E-6</v>
      </c>
      <c r="M19" s="33">
        <f t="shared" si="5"/>
        <v>4.3032281288869913E-2</v>
      </c>
    </row>
    <row r="20" spans="1:13" s="7" customFormat="1" ht="15.75" x14ac:dyDescent="0.25">
      <c r="A20" s="1" t="s">
        <v>13</v>
      </c>
      <c r="B20" s="2">
        <v>614485502.71000004</v>
      </c>
      <c r="C20" s="14">
        <v>16107934.880000001</v>
      </c>
      <c r="D20" s="14">
        <v>5145292.0199999996</v>
      </c>
      <c r="E20" s="14">
        <v>4531342.2300000004</v>
      </c>
      <c r="F20" s="14">
        <v>13755859.970000001</v>
      </c>
      <c r="G20" s="14">
        <v>778723.76</v>
      </c>
      <c r="H20" s="34">
        <f t="shared" si="0"/>
        <v>654804655.57000005</v>
      </c>
      <c r="I20" s="33">
        <f t="shared" si="1"/>
        <v>0.9384256777696508</v>
      </c>
      <c r="J20" s="33">
        <f t="shared" si="2"/>
        <v>2.4599603474074607E-2</v>
      </c>
      <c r="K20" s="33">
        <f t="shared" si="3"/>
        <v>7.8577511265876393E-3</v>
      </c>
      <c r="L20" s="33">
        <f t="shared" si="4"/>
        <v>6.9201435748124278E-3</v>
      </c>
      <c r="M20" s="33">
        <f t="shared" si="5"/>
        <v>2.1007578142561739E-2</v>
      </c>
    </row>
    <row r="21" spans="1:13" s="7" customFormat="1" ht="15.75" x14ac:dyDescent="0.25">
      <c r="A21" s="1" t="s">
        <v>14</v>
      </c>
      <c r="B21" s="2">
        <v>1140654298.3800001</v>
      </c>
      <c r="C21" s="14">
        <v>78108062.189999998</v>
      </c>
      <c r="D21" s="14">
        <v>3594952.81</v>
      </c>
      <c r="E21" s="14"/>
      <c r="F21" s="14">
        <v>32872007.420000002</v>
      </c>
      <c r="G21" s="14">
        <v>385498.08</v>
      </c>
      <c r="H21" s="34">
        <f t="shared" si="0"/>
        <v>1255614818.8800001</v>
      </c>
      <c r="I21" s="33">
        <f t="shared" si="1"/>
        <v>0.90844284507366357</v>
      </c>
      <c r="J21" s="33">
        <f t="shared" si="2"/>
        <v>6.2207024810102082E-2</v>
      </c>
      <c r="K21" s="33">
        <f t="shared" si="3"/>
        <v>2.8631016104179734E-3</v>
      </c>
      <c r="L21" s="33">
        <f t="shared" si="4"/>
        <v>0</v>
      </c>
      <c r="M21" s="33">
        <f t="shared" si="5"/>
        <v>2.6180009128373948E-2</v>
      </c>
    </row>
    <row r="22" spans="1:13" s="7" customFormat="1" ht="15.75" x14ac:dyDescent="0.25">
      <c r="A22" s="1" t="s">
        <v>15</v>
      </c>
      <c r="B22" s="2">
        <v>256749728.91999999</v>
      </c>
      <c r="C22" s="14">
        <v>13309505.609999999</v>
      </c>
      <c r="D22" s="14">
        <v>2141472.21</v>
      </c>
      <c r="E22" s="14">
        <v>2091005.71</v>
      </c>
      <c r="F22" s="14">
        <v>4344578.92</v>
      </c>
      <c r="G22" s="14">
        <v>34899.1</v>
      </c>
      <c r="H22" s="34">
        <f t="shared" si="0"/>
        <v>278671190.46999997</v>
      </c>
      <c r="I22" s="33">
        <f t="shared" si="1"/>
        <v>0.92133574513738647</v>
      </c>
      <c r="J22" s="33">
        <f t="shared" si="2"/>
        <v>4.7760608434451061E-2</v>
      </c>
      <c r="K22" s="33">
        <f t="shared" si="3"/>
        <v>7.6845841379880198E-3</v>
      </c>
      <c r="L22" s="33">
        <f t="shared" si="4"/>
        <v>7.5034871974866196E-3</v>
      </c>
      <c r="M22" s="33">
        <f t="shared" si="5"/>
        <v>1.559034112091939E-2</v>
      </c>
    </row>
    <row r="23" spans="1:13" s="7" customFormat="1" ht="15.75" x14ac:dyDescent="0.25">
      <c r="A23" s="1" t="s">
        <v>16</v>
      </c>
      <c r="B23" s="2">
        <v>1247682852.01</v>
      </c>
      <c r="C23" s="14">
        <v>66128802.979999997</v>
      </c>
      <c r="D23" s="14">
        <v>3608773.97</v>
      </c>
      <c r="E23" s="14">
        <v>49958.58</v>
      </c>
      <c r="F23" s="14">
        <v>32328853.920000002</v>
      </c>
      <c r="G23" s="14">
        <v>1103169.18</v>
      </c>
      <c r="H23" s="34">
        <f t="shared" si="0"/>
        <v>1350902410.6400001</v>
      </c>
      <c r="I23" s="33">
        <f t="shared" si="1"/>
        <v>0.92359214269141832</v>
      </c>
      <c r="J23" s="33">
        <f t="shared" si="2"/>
        <v>4.8951576708395228E-2</v>
      </c>
      <c r="K23" s="33">
        <f t="shared" si="3"/>
        <v>2.6713802133866327E-3</v>
      </c>
      <c r="L23" s="33">
        <f t="shared" si="4"/>
        <v>3.6981635095559385E-5</v>
      </c>
      <c r="M23" s="33">
        <f t="shared" si="5"/>
        <v>2.3931302265338298E-2</v>
      </c>
    </row>
    <row r="24" spans="1:13" s="7" customFormat="1" ht="15.75" x14ac:dyDescent="0.25">
      <c r="A24" s="1" t="s">
        <v>24</v>
      </c>
      <c r="B24" s="2">
        <v>2381564397.2800002</v>
      </c>
      <c r="C24" s="14">
        <v>59574048.850000001</v>
      </c>
      <c r="D24" s="14">
        <v>13881425.17</v>
      </c>
      <c r="E24" s="14">
        <f>17621435.77+26614.2</f>
        <v>17648049.969999999</v>
      </c>
      <c r="F24" s="14">
        <v>69730415.030000001</v>
      </c>
      <c r="G24" s="14">
        <v>1948695.5</v>
      </c>
      <c r="H24" s="34">
        <f t="shared" si="0"/>
        <v>2544347031.8000002</v>
      </c>
      <c r="I24" s="33">
        <f t="shared" si="1"/>
        <v>0.93602184274177436</v>
      </c>
      <c r="J24" s="33">
        <f t="shared" si="2"/>
        <v>2.3414278046754611E-2</v>
      </c>
      <c r="K24" s="33">
        <f t="shared" si="3"/>
        <v>5.4557908164671919E-3</v>
      </c>
      <c r="L24" s="33">
        <f t="shared" si="4"/>
        <v>6.9361803831904456E-3</v>
      </c>
      <c r="M24" s="33">
        <f t="shared" si="5"/>
        <v>2.7406015829793927E-2</v>
      </c>
    </row>
    <row r="25" spans="1:13" s="7" customFormat="1" ht="15.75" x14ac:dyDescent="0.25">
      <c r="A25" s="1" t="s">
        <v>17</v>
      </c>
      <c r="B25" s="2">
        <v>1851212663.7</v>
      </c>
      <c r="C25" s="14">
        <v>99705996.510000005</v>
      </c>
      <c r="D25" s="14">
        <v>6532933.3600000003</v>
      </c>
      <c r="E25" s="27"/>
      <c r="F25" s="14">
        <v>61319788.75</v>
      </c>
      <c r="G25" s="14">
        <v>588226.03</v>
      </c>
      <c r="H25" s="34">
        <f t="shared" si="0"/>
        <v>2019359608.3499999</v>
      </c>
      <c r="I25" s="33">
        <f t="shared" si="1"/>
        <v>0.916732540378288</v>
      </c>
      <c r="J25" s="33">
        <f t="shared" si="2"/>
        <v>4.937505736854312E-2</v>
      </c>
      <c r="K25" s="33">
        <f t="shared" si="3"/>
        <v>3.2351510513464214E-3</v>
      </c>
      <c r="L25" s="33">
        <f t="shared" si="4"/>
        <v>0</v>
      </c>
      <c r="M25" s="33">
        <f t="shared" si="5"/>
        <v>3.0365957849431205E-2</v>
      </c>
    </row>
    <row r="26" spans="1:13" s="7" customFormat="1" ht="15.75" x14ac:dyDescent="0.25">
      <c r="A26" s="1" t="s">
        <v>18</v>
      </c>
      <c r="B26" s="2">
        <v>801774624.33000004</v>
      </c>
      <c r="C26" s="14">
        <v>47256442.770000003</v>
      </c>
      <c r="D26" s="14">
        <v>2442669.7000000002</v>
      </c>
      <c r="E26" s="27"/>
      <c r="F26" s="14">
        <v>15632362.800000001</v>
      </c>
      <c r="G26" s="14">
        <v>385622.03</v>
      </c>
      <c r="H26" s="34">
        <f t="shared" si="0"/>
        <v>867491721.63</v>
      </c>
      <c r="I26" s="33">
        <f t="shared" si="1"/>
        <v>0.92424469806291776</v>
      </c>
      <c r="J26" s="33">
        <f t="shared" si="2"/>
        <v>5.44748054554412E-2</v>
      </c>
      <c r="K26" s="33">
        <f t="shared" si="3"/>
        <v>2.8157844496893543E-3</v>
      </c>
      <c r="L26" s="33">
        <f t="shared" si="4"/>
        <v>0</v>
      </c>
      <c r="M26" s="33">
        <f t="shared" si="5"/>
        <v>1.8020186717894088E-2</v>
      </c>
    </row>
    <row r="27" spans="1:13" s="7" customFormat="1" ht="15.75" x14ac:dyDescent="0.25">
      <c r="A27" s="1" t="s">
        <v>19</v>
      </c>
      <c r="B27" s="2">
        <v>921582519.89999998</v>
      </c>
      <c r="C27" s="14">
        <v>53107948.409999996</v>
      </c>
      <c r="D27" s="14">
        <v>3229828.51</v>
      </c>
      <c r="E27" s="14"/>
      <c r="F27" s="14">
        <v>30636004.609999999</v>
      </c>
      <c r="G27" s="14">
        <v>778565.46</v>
      </c>
      <c r="H27" s="34">
        <f t="shared" si="0"/>
        <v>1009334866.89</v>
      </c>
      <c r="I27" s="33">
        <f t="shared" si="1"/>
        <v>0.9130592334926606</v>
      </c>
      <c r="J27" s="33">
        <f t="shared" si="2"/>
        <v>5.261677779312051E-2</v>
      </c>
      <c r="K27" s="33">
        <f t="shared" si="3"/>
        <v>3.1999573342312718E-3</v>
      </c>
      <c r="L27" s="33">
        <f t="shared" si="4"/>
        <v>0</v>
      </c>
      <c r="M27" s="33">
        <f t="shared" si="5"/>
        <v>3.0352666508387641E-2</v>
      </c>
    </row>
    <row r="28" spans="1:13" s="7" customFormat="1" ht="15.75" x14ac:dyDescent="0.25">
      <c r="A28" s="1" t="s">
        <v>20</v>
      </c>
      <c r="B28" s="2">
        <v>777889667.38999999</v>
      </c>
      <c r="C28" s="14">
        <v>47999968.920000002</v>
      </c>
      <c r="D28" s="14">
        <v>2312549.1</v>
      </c>
      <c r="E28" s="14"/>
      <c r="F28" s="14">
        <v>17434522.199999999</v>
      </c>
      <c r="G28" s="14">
        <v>507444.06</v>
      </c>
      <c r="H28" s="34">
        <f t="shared" si="0"/>
        <v>846144151.66999996</v>
      </c>
      <c r="I28" s="33">
        <f t="shared" si="1"/>
        <v>0.91933468529530238</v>
      </c>
      <c r="J28" s="33">
        <f t="shared" si="2"/>
        <v>5.6727885934405427E-2</v>
      </c>
      <c r="K28" s="33">
        <f t="shared" si="3"/>
        <v>2.7330438855315809E-3</v>
      </c>
      <c r="L28" s="33">
        <f t="shared" si="4"/>
        <v>0</v>
      </c>
      <c r="M28" s="33">
        <f t="shared" si="5"/>
        <v>2.0604671397409294E-2</v>
      </c>
    </row>
    <row r="29" spans="1:13" s="7" customFormat="1" ht="31.5" x14ac:dyDescent="0.25">
      <c r="A29" s="16" t="s">
        <v>26</v>
      </c>
      <c r="B29" s="11">
        <f>SUM(B8:B28)</f>
        <v>25390141330.759998</v>
      </c>
      <c r="C29" s="11">
        <f t="shared" ref="C29:E29" si="6">SUM(C8:C28)</f>
        <v>1362458589.9900002</v>
      </c>
      <c r="D29" s="11">
        <f t="shared" si="6"/>
        <v>84945948.139999986</v>
      </c>
      <c r="E29" s="11">
        <f t="shared" si="6"/>
        <v>34692342.170000002</v>
      </c>
      <c r="F29" s="17">
        <f>SUM(F8:F28)</f>
        <v>682259065.36000001</v>
      </c>
      <c r="G29" s="17">
        <f>SUM(G8:G28)</f>
        <v>13494459.6</v>
      </c>
      <c r="H29" s="35">
        <f>SUM(H8:H28)</f>
        <v>27567991736.019997</v>
      </c>
      <c r="I29" s="33">
        <f t="shared" si="1"/>
        <v>0.92100075964494554</v>
      </c>
      <c r="J29" s="33">
        <f t="shared" si="2"/>
        <v>4.9421757052031785E-2</v>
      </c>
      <c r="K29" s="33">
        <f t="shared" si="3"/>
        <v>3.0813252177891021E-3</v>
      </c>
      <c r="L29" s="33">
        <f t="shared" si="4"/>
        <v>1.2584283433555814E-3</v>
      </c>
      <c r="M29" s="33">
        <f t="shared" si="5"/>
        <v>2.4748232366471903E-2</v>
      </c>
    </row>
    <row r="30" spans="1:13" s="7" customFormat="1" ht="15.75" x14ac:dyDescent="0.25">
      <c r="A30" s="1" t="s">
        <v>21</v>
      </c>
      <c r="B30" s="2">
        <v>3455377176.9299998</v>
      </c>
      <c r="C30" s="14">
        <v>220901471.49000001</v>
      </c>
      <c r="D30" s="14">
        <v>8299459.71</v>
      </c>
      <c r="E30" s="14">
        <v>139848</v>
      </c>
      <c r="F30" s="14"/>
      <c r="G30" s="14"/>
      <c r="H30" s="34">
        <f>SUM(B30:F30)</f>
        <v>3684717956.1300001</v>
      </c>
      <c r="I30" s="33">
        <f t="shared" si="1"/>
        <v>0.93775893245276409</v>
      </c>
      <c r="J30" s="33">
        <f t="shared" si="2"/>
        <v>5.9950713764265764E-2</v>
      </c>
      <c r="K30" s="33">
        <f t="shared" si="3"/>
        <v>2.25240026748663E-3</v>
      </c>
      <c r="L30" s="33">
        <f t="shared" si="4"/>
        <v>3.7953515483415753E-5</v>
      </c>
      <c r="M30" s="33">
        <f t="shared" si="5"/>
        <v>0</v>
      </c>
    </row>
    <row r="31" spans="1:13" s="7" customFormat="1" ht="15.75" x14ac:dyDescent="0.25">
      <c r="A31" s="1" t="s">
        <v>22</v>
      </c>
      <c r="B31" s="2">
        <v>6869597161.3299999</v>
      </c>
      <c r="C31" s="14">
        <v>384918328.41000003</v>
      </c>
      <c r="D31" s="14">
        <v>18315836.469999999</v>
      </c>
      <c r="E31" s="14">
        <v>85473.65</v>
      </c>
      <c r="F31" s="14"/>
      <c r="G31" s="14"/>
      <c r="H31" s="34">
        <f t="shared" ref="H31:H32" si="7">SUM(B31:F31)</f>
        <v>7272916799.8599997</v>
      </c>
      <c r="I31" s="33">
        <f t="shared" si="1"/>
        <v>0.94454499485849153</v>
      </c>
      <c r="J31" s="33">
        <f t="shared" si="2"/>
        <v>5.2924890934736048E-2</v>
      </c>
      <c r="K31" s="33">
        <f t="shared" si="3"/>
        <v>2.518361886162725E-3</v>
      </c>
      <c r="L31" s="33">
        <f t="shared" si="4"/>
        <v>1.1752320609751142E-5</v>
      </c>
      <c r="M31" s="33">
        <f t="shared" si="5"/>
        <v>0</v>
      </c>
    </row>
    <row r="32" spans="1:13" ht="15.75" x14ac:dyDescent="0.25">
      <c r="A32" s="8" t="s">
        <v>23</v>
      </c>
      <c r="B32" s="10">
        <f>8246288833.79-147</f>
        <v>8246288686.79</v>
      </c>
      <c r="C32" s="15">
        <v>507490974.77999997</v>
      </c>
      <c r="D32" s="15">
        <v>23107770.350000001</v>
      </c>
      <c r="E32" s="15">
        <v>249710.3</v>
      </c>
      <c r="F32" s="15"/>
      <c r="G32" s="15"/>
      <c r="H32" s="31">
        <f t="shared" si="7"/>
        <v>8777137142.2199993</v>
      </c>
      <c r="I32" s="33">
        <f t="shared" si="1"/>
        <v>0.93951917956522535</v>
      </c>
      <c r="J32" s="33">
        <f t="shared" si="2"/>
        <v>5.7819647404032747E-2</v>
      </c>
      <c r="K32" s="33">
        <f t="shared" si="3"/>
        <v>2.6327229454859991E-3</v>
      </c>
      <c r="L32" s="33">
        <f t="shared" si="4"/>
        <v>2.845008525602698E-5</v>
      </c>
      <c r="M32" s="33">
        <f t="shared" si="5"/>
        <v>0</v>
      </c>
    </row>
    <row r="33" spans="1:13" x14ac:dyDescent="0.25">
      <c r="A33" s="19" t="s">
        <v>27</v>
      </c>
      <c r="B33" s="11">
        <f>SUM(B30:B32)</f>
        <v>18571263025.049999</v>
      </c>
      <c r="C33" s="11">
        <f t="shared" ref="C33:E33" si="8">SUM(C30:C32)</f>
        <v>1113310774.6800001</v>
      </c>
      <c r="D33" s="11">
        <f t="shared" si="8"/>
        <v>49723066.530000001</v>
      </c>
      <c r="E33" s="11">
        <f t="shared" si="8"/>
        <v>475031.94999999995</v>
      </c>
      <c r="F33" s="17">
        <v>1316735548.05</v>
      </c>
      <c r="G33" s="17">
        <v>7430789</v>
      </c>
      <c r="H33" s="18">
        <f>F33+E33+D33+C33+B33+G33</f>
        <v>21058938235.259998</v>
      </c>
      <c r="I33" s="33">
        <f t="shared" si="1"/>
        <v>0.88187081502310671</v>
      </c>
      <c r="J33" s="33">
        <f t="shared" si="2"/>
        <v>5.2866424804643285E-2</v>
      </c>
      <c r="K33" s="33">
        <f t="shared" si="3"/>
        <v>2.3611383429932979E-3</v>
      </c>
      <c r="L33" s="33">
        <f t="shared" si="4"/>
        <v>2.2557260232836952E-5</v>
      </c>
      <c r="M33" s="33">
        <f t="shared" si="5"/>
        <v>6.2526207795477837E-2</v>
      </c>
    </row>
    <row r="34" spans="1:13" ht="31.5" customHeight="1" thickBot="1" x14ac:dyDescent="0.3">
      <c r="A34" s="28" t="s">
        <v>0</v>
      </c>
      <c r="B34" s="29">
        <f>B29+B33</f>
        <v>43961404355.809998</v>
      </c>
      <c r="C34" s="29">
        <f t="shared" ref="C34:E34" si="9">C29+C33</f>
        <v>2475769364.6700001</v>
      </c>
      <c r="D34" s="29">
        <f>D29+D33</f>
        <v>134669014.66999999</v>
      </c>
      <c r="E34" s="29">
        <f t="shared" si="9"/>
        <v>35167374.120000005</v>
      </c>
      <c r="F34" s="29">
        <f>F29+F33</f>
        <v>1998994613.4099998</v>
      </c>
      <c r="G34" s="37">
        <f>G29+G33</f>
        <v>20925248.600000001</v>
      </c>
      <c r="H34" s="30">
        <f>H33+H29</f>
        <v>48626929971.279999</v>
      </c>
      <c r="I34" s="33">
        <f t="shared" si="1"/>
        <v>0.90405469524344739</v>
      </c>
      <c r="J34" s="33">
        <f t="shared" si="2"/>
        <v>5.0913544534525151E-2</v>
      </c>
      <c r="K34" s="33">
        <f t="shared" si="3"/>
        <v>2.7694327967967155E-3</v>
      </c>
      <c r="L34" s="33">
        <f t="shared" si="4"/>
        <v>7.2320778097178932E-4</v>
      </c>
      <c r="M34" s="33">
        <f t="shared" si="5"/>
        <v>4.1108797421318691E-2</v>
      </c>
    </row>
    <row r="35" spans="1:13" x14ac:dyDescent="0.25">
      <c r="I35" s="26"/>
    </row>
    <row r="36" spans="1:13" x14ac:dyDescent="0.25">
      <c r="A36" s="38"/>
      <c r="B36" s="38"/>
      <c r="C36" s="38"/>
      <c r="D36" s="38"/>
      <c r="E36" s="38"/>
      <c r="F36" s="38"/>
      <c r="G36" s="38"/>
      <c r="H36" s="38"/>
    </row>
    <row r="39" spans="1:13" x14ac:dyDescent="0.25">
      <c r="A39" s="24"/>
    </row>
    <row r="40" spans="1:13" x14ac:dyDescent="0.25">
      <c r="A40" s="23"/>
    </row>
  </sheetData>
  <mergeCells count="3">
    <mergeCell ref="A36:H36"/>
    <mergeCell ref="A3:H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ФСД ЕДВ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Татьяна Еремеевна Давыдова</cp:lastModifiedBy>
  <cp:lastPrinted>2017-02-03T07:02:36Z</cp:lastPrinted>
  <dcterms:created xsi:type="dcterms:W3CDTF">2014-07-10T06:51:25Z</dcterms:created>
  <dcterms:modified xsi:type="dcterms:W3CDTF">2020-02-04T03:07:38Z</dcterms:modified>
</cp:coreProperties>
</file>